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2013 kovo" sheetId="1" r:id="rId1"/>
  </sheets>
  <definedNames>
    <definedName name="_xlnm.Print_Titles" localSheetId="0">'2013 kovo'!$6:$6</definedName>
  </definedNames>
  <calcPr fullCalcOnLoad="1"/>
</workbook>
</file>

<file path=xl/sharedStrings.xml><?xml version="1.0" encoding="utf-8"?>
<sst xmlns="http://schemas.openxmlformats.org/spreadsheetml/2006/main" count="119" uniqueCount="82">
  <si>
    <t>Nr.</t>
  </si>
  <si>
    <t>Pastatų grupės pagal šilumos suvartojimą</t>
  </si>
  <si>
    <t>Lentelę užpildė:</t>
  </si>
  <si>
    <t>Vardas, pavardė:</t>
  </si>
  <si>
    <t>Tel.:</t>
  </si>
  <si>
    <t>Adresas</t>
  </si>
  <si>
    <t>Butų sk.</t>
  </si>
  <si>
    <t>Staty-bos metai</t>
  </si>
  <si>
    <t>Suvartotas šilumos energijos kiekis</t>
  </si>
  <si>
    <t>Namo 
plotas</t>
  </si>
  <si>
    <t>Apmokestinta šilumos energija šildymui gyventojams MWh</t>
  </si>
  <si>
    <t>Butų 
plotas</t>
  </si>
  <si>
    <t xml:space="preserve">Šilumos 
suvartojimas šildymui </t>
  </si>
  <si>
    <t>Iš viso 
MWh</t>
  </si>
  <si>
    <t>vnt.</t>
  </si>
  <si>
    <t>metai</t>
  </si>
  <si>
    <t>MWh</t>
  </si>
  <si>
    <t>Lt/MWh</t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</si>
  <si>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</si>
  <si>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 xml:space="preserve"> (8 389) 63643</t>
  </si>
  <si>
    <t>UAB "Utenos šilumos tinklai"</t>
  </si>
  <si>
    <t>iki 1992</t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</si>
  <si>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</si>
  <si>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</si>
  <si>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t>Karštam vandeniui ruošti 
MWh</t>
  </si>
  <si>
    <t>Karšto vandens temp. palaikymui MWh</t>
  </si>
  <si>
    <t>Patalpų šildymui MWh</t>
  </si>
  <si>
    <t>Šilumos kaina gyventojams (su PVM)</t>
  </si>
  <si>
    <t>kWh/mėn</t>
  </si>
  <si>
    <t>Lt/mėn</t>
  </si>
  <si>
    <r>
      <t>Mokėjimai už šilumą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ploto šildymui                 (su PVM)</t>
    </r>
  </si>
  <si>
    <r>
      <t>Šilumos suvartojimas 60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ploto buto šildymui</t>
    </r>
  </si>
  <si>
    <r>
      <t>Mokėjimai už šilumą  60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ploto buto šildymui         (su PVM)</t>
    </r>
  </si>
  <si>
    <r>
      <t>m</t>
    </r>
    <r>
      <rPr>
        <i/>
        <vertAlign val="superscript"/>
        <sz val="8"/>
        <rFont val="Arial"/>
        <family val="2"/>
      </rPr>
      <t>2</t>
    </r>
  </si>
  <si>
    <r>
      <t>MWh/m</t>
    </r>
    <r>
      <rPr>
        <i/>
        <vertAlign val="superscript"/>
        <sz val="8"/>
        <rFont val="Arial"/>
        <family val="2"/>
      </rPr>
      <t>2</t>
    </r>
  </si>
  <si>
    <r>
      <t>Lt/m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</t>
    </r>
  </si>
  <si>
    <t>iki1992</t>
  </si>
  <si>
    <t xml:space="preserve"> Loreta Grigėnienė</t>
  </si>
  <si>
    <t>Aušros g. 89 Ik.(renov.)Utena</t>
  </si>
  <si>
    <t>Kudirkos g. 22, Utena</t>
  </si>
  <si>
    <t>Sėlių g. 59, Utena</t>
  </si>
  <si>
    <t>Kauno g. 27, Utena</t>
  </si>
  <si>
    <t>Aukštakalnio g. 108 Utena</t>
  </si>
  <si>
    <t>Kęstučio g. 9, Utena</t>
  </si>
  <si>
    <t>Basanavičiaus g. 110a, Utena</t>
  </si>
  <si>
    <t>Bažnyčios g. 4, Utena</t>
  </si>
  <si>
    <t>Aušros g. 99(renov.), Utena</t>
  </si>
  <si>
    <t>Aušros g. 89 IIk.(renov.),Utena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</si>
  <si>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</si>
  <si>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t>Krašuonos g. 13, Utena</t>
  </si>
  <si>
    <t>Donelaičio g. 12, Utena</t>
  </si>
  <si>
    <t>Užpalių g. 88, Utena</t>
  </si>
  <si>
    <t>Aušros g. 83, Utena</t>
  </si>
  <si>
    <t>Kęstučio g. 4, Utena</t>
  </si>
  <si>
    <t>Aukštakalno g. 116, Utena</t>
  </si>
  <si>
    <t>Tauragnų g. 4, Utena</t>
  </si>
  <si>
    <t>Basanavičiaus g. 67, Utena</t>
  </si>
  <si>
    <t>Vaižganto g. 58, Utena</t>
  </si>
  <si>
    <t>Vyžuonų g. 11a, Utena</t>
  </si>
  <si>
    <t>Taikos g. 14, Utena</t>
  </si>
  <si>
    <t>Taikos g. 24, Utena</t>
  </si>
  <si>
    <t>Basanavičiaus g. 108, Utena</t>
  </si>
  <si>
    <t xml:space="preserve">Maironio g. 17, Utena </t>
  </si>
  <si>
    <t>Sėlių g. 67, Utena</t>
  </si>
  <si>
    <t>Kęstučio g. 6, Utena</t>
  </si>
  <si>
    <t xml:space="preserve">Aukštakalnio g. 10,12, Utena </t>
  </si>
  <si>
    <t>Basanavičiaus g. 110b, Utena</t>
  </si>
  <si>
    <t>Aušros g. 35, Utena</t>
  </si>
  <si>
    <t xml:space="preserve">                                                             Vidutinė lauko oro temperatūra 2013 m. kovo mėn:</t>
  </si>
  <si>
    <t xml:space="preserve">Dienolaipsniai (2013 m.kovo mėn): </t>
  </si>
  <si>
    <t>Mokėjimų už šilumą analizė daugiabučiuose gyvenamuosiuose namuose  (2013 m. kovo mėnuo)</t>
  </si>
  <si>
    <t>Vaižganto g. 52, Utena</t>
  </si>
  <si>
    <t>Aušros g.63, Utena</t>
  </si>
  <si>
    <t>Krašuonos g. 5, Utena</t>
  </si>
  <si>
    <t>Taikos g. 32, Utena</t>
  </si>
  <si>
    <t>Krašuonos g. 17, Utena DNSB"Miškas"</t>
  </si>
  <si>
    <t>Krašuonos 29b, Utena DNSB"Apynys"</t>
  </si>
  <si>
    <t>Utenio a. 5, Utena</t>
  </si>
  <si>
    <t>Sėlių g. 30b, Utena</t>
  </si>
  <si>
    <t>Basanavičiaus g. 96, Utena</t>
  </si>
  <si>
    <t>Aukštakalnio g. 6,8, Utena</t>
  </si>
  <si>
    <t>Basanavičiaus g. 106, Utena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</si>
</sst>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</numFmts>
  <fonts count="4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10"/>
      <color indexed="12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6" borderId="10" xfId="0" applyFont="1" applyFill="1" applyBorder="1" applyAlignment="1">
      <alignment horizontal="center"/>
    </xf>
    <xf numFmtId="166" fontId="1" fillId="36" borderId="10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166" fontId="1" fillId="36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66" fontId="1" fillId="36" borderId="10" xfId="0" applyNumberFormat="1" applyFont="1" applyFill="1" applyBorder="1" applyAlignment="1">
      <alignment horizontal="center"/>
    </xf>
    <xf numFmtId="167" fontId="1" fillId="36" borderId="12" xfId="0" applyNumberFormat="1" applyFont="1" applyFill="1" applyBorder="1" applyAlignment="1">
      <alignment/>
    </xf>
    <xf numFmtId="166" fontId="1" fillId="36" borderId="12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167" fontId="1" fillId="35" borderId="10" xfId="0" applyNumberFormat="1" applyFont="1" applyFill="1" applyBorder="1" applyAlignment="1">
      <alignment/>
    </xf>
    <xf numFmtId="167" fontId="1" fillId="36" borderId="10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 horizontal="left" indent="3"/>
    </xf>
    <xf numFmtId="0" fontId="1" fillId="35" borderId="16" xfId="0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/>
    </xf>
    <xf numFmtId="167" fontId="1" fillId="34" borderId="11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left" indent="3"/>
    </xf>
    <xf numFmtId="0" fontId="8" fillId="36" borderId="11" xfId="0" applyFont="1" applyFill="1" applyBorder="1" applyAlignment="1">
      <alignment/>
    </xf>
    <xf numFmtId="166" fontId="1" fillId="36" borderId="11" xfId="0" applyNumberFormat="1" applyFont="1" applyFill="1" applyBorder="1" applyAlignment="1">
      <alignment/>
    </xf>
    <xf numFmtId="166" fontId="1" fillId="36" borderId="11" xfId="0" applyNumberFormat="1" applyFont="1" applyFill="1" applyBorder="1" applyAlignment="1">
      <alignment horizontal="center"/>
    </xf>
    <xf numFmtId="2" fontId="1" fillId="36" borderId="18" xfId="0" applyNumberFormat="1" applyFont="1" applyFill="1" applyBorder="1" applyAlignment="1">
      <alignment horizontal="left" indent="3"/>
    </xf>
    <xf numFmtId="2" fontId="1" fillId="34" borderId="15" xfId="0" applyNumberFormat="1" applyFont="1" applyFill="1" applyBorder="1" applyAlignment="1">
      <alignment horizontal="left" indent="3"/>
    </xf>
    <xf numFmtId="2" fontId="1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166" fontId="1" fillId="33" borderId="16" xfId="0" applyNumberFormat="1" applyFont="1" applyFill="1" applyBorder="1" applyAlignment="1">
      <alignment/>
    </xf>
    <xf numFmtId="166" fontId="1" fillId="33" borderId="16" xfId="0" applyNumberFormat="1" applyFont="1" applyFill="1" applyBorder="1" applyAlignment="1">
      <alignment horizontal="center"/>
    </xf>
    <xf numFmtId="167" fontId="1" fillId="33" borderId="16" xfId="0" applyNumberFormat="1" applyFont="1" applyFill="1" applyBorder="1" applyAlignment="1">
      <alignment/>
    </xf>
    <xf numFmtId="166" fontId="1" fillId="36" borderId="19" xfId="0" applyNumberFormat="1" applyFont="1" applyFill="1" applyBorder="1" applyAlignment="1">
      <alignment/>
    </xf>
    <xf numFmtId="166" fontId="1" fillId="36" borderId="20" xfId="0" applyNumberFormat="1" applyFont="1" applyFill="1" applyBorder="1" applyAlignment="1">
      <alignment/>
    </xf>
    <xf numFmtId="166" fontId="1" fillId="34" borderId="16" xfId="0" applyNumberFormat="1" applyFont="1" applyFill="1" applyBorder="1" applyAlignment="1">
      <alignment/>
    </xf>
    <xf numFmtId="166" fontId="1" fillId="34" borderId="21" xfId="0" applyNumberFormat="1" applyFont="1" applyFill="1" applyBorder="1" applyAlignment="1">
      <alignment/>
    </xf>
    <xf numFmtId="166" fontId="1" fillId="35" borderId="19" xfId="0" applyNumberFormat="1" applyFont="1" applyFill="1" applyBorder="1" applyAlignment="1">
      <alignment/>
    </xf>
    <xf numFmtId="166" fontId="1" fillId="35" borderId="21" xfId="0" applyNumberFormat="1" applyFont="1" applyFill="1" applyBorder="1" applyAlignment="1">
      <alignment/>
    </xf>
    <xf numFmtId="166" fontId="1" fillId="36" borderId="21" xfId="0" applyNumberFormat="1" applyFont="1" applyFill="1" applyBorder="1" applyAlignment="1">
      <alignment/>
    </xf>
    <xf numFmtId="166" fontId="1" fillId="36" borderId="17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66" fontId="1" fillId="35" borderId="20" xfId="0" applyNumberFormat="1" applyFont="1" applyFill="1" applyBorder="1" applyAlignment="1">
      <alignment/>
    </xf>
    <xf numFmtId="166" fontId="1" fillId="35" borderId="11" xfId="0" applyNumberFormat="1" applyFont="1" applyFill="1" applyBorder="1" applyAlignment="1">
      <alignment/>
    </xf>
    <xf numFmtId="166" fontId="1" fillId="35" borderId="11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/>
    </xf>
    <xf numFmtId="167" fontId="1" fillId="34" borderId="16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 horizontal="left" indent="3"/>
    </xf>
    <xf numFmtId="167" fontId="1" fillId="36" borderId="11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 horizontal="left" indent="3"/>
    </xf>
    <xf numFmtId="2" fontId="1" fillId="35" borderId="24" xfId="0" applyNumberFormat="1" applyFont="1" applyFill="1" applyBorder="1" applyAlignment="1">
      <alignment horizontal="left" indent="3"/>
    </xf>
    <xf numFmtId="2" fontId="1" fillId="35" borderId="15" xfId="0" applyNumberFormat="1" applyFont="1" applyFill="1" applyBorder="1" applyAlignment="1">
      <alignment horizontal="left" indent="3"/>
    </xf>
    <xf numFmtId="2" fontId="1" fillId="35" borderId="23" xfId="0" applyNumberFormat="1" applyFont="1" applyFill="1" applyBorder="1" applyAlignment="1">
      <alignment horizontal="left" indent="3"/>
    </xf>
    <xf numFmtId="2" fontId="1" fillId="35" borderId="22" xfId="0" applyNumberFormat="1" applyFont="1" applyFill="1" applyBorder="1" applyAlignment="1">
      <alignment horizontal="left" indent="3"/>
    </xf>
    <xf numFmtId="2" fontId="1" fillId="36" borderId="24" xfId="0" applyNumberFormat="1" applyFont="1" applyFill="1" applyBorder="1" applyAlignment="1">
      <alignment horizontal="left" indent="3"/>
    </xf>
    <xf numFmtId="2" fontId="1" fillId="36" borderId="23" xfId="0" applyNumberFormat="1" applyFont="1" applyFill="1" applyBorder="1" applyAlignment="1">
      <alignment horizontal="left" indent="3"/>
    </xf>
    <xf numFmtId="0" fontId="1" fillId="37" borderId="0" xfId="0" applyFont="1" applyFill="1" applyAlignment="1">
      <alignment/>
    </xf>
    <xf numFmtId="2" fontId="1" fillId="33" borderId="25" xfId="0" applyNumberFormat="1" applyFont="1" applyFill="1" applyBorder="1" applyAlignment="1">
      <alignment horizontal="left" indent="3"/>
    </xf>
    <xf numFmtId="2" fontId="1" fillId="34" borderId="25" xfId="0" applyNumberFormat="1" applyFont="1" applyFill="1" applyBorder="1" applyAlignment="1">
      <alignment horizontal="left" indent="3"/>
    </xf>
    <xf numFmtId="2" fontId="1" fillId="34" borderId="26" xfId="0" applyNumberFormat="1" applyFont="1" applyFill="1" applyBorder="1" applyAlignment="1">
      <alignment horizontal="left" indent="3"/>
    </xf>
    <xf numFmtId="2" fontId="1" fillId="34" borderId="27" xfId="0" applyNumberFormat="1" applyFont="1" applyFill="1" applyBorder="1" applyAlignment="1">
      <alignment horizontal="left" indent="3"/>
    </xf>
    <xf numFmtId="2" fontId="1" fillId="35" borderId="28" xfId="0" applyNumberFormat="1" applyFont="1" applyFill="1" applyBorder="1" applyAlignment="1">
      <alignment horizontal="left" indent="3"/>
    </xf>
    <xf numFmtId="2" fontId="1" fillId="35" borderId="25" xfId="0" applyNumberFormat="1" applyFont="1" applyFill="1" applyBorder="1" applyAlignment="1">
      <alignment horizontal="left" indent="3"/>
    </xf>
    <xf numFmtId="2" fontId="1" fillId="35" borderId="26" xfId="0" applyNumberFormat="1" applyFont="1" applyFill="1" applyBorder="1" applyAlignment="1">
      <alignment horizontal="left" indent="3"/>
    </xf>
    <xf numFmtId="2" fontId="1" fillId="35" borderId="27" xfId="0" applyNumberFormat="1" applyFont="1" applyFill="1" applyBorder="1" applyAlignment="1">
      <alignment horizontal="left" indent="3"/>
    </xf>
    <xf numFmtId="2" fontId="1" fillId="36" borderId="28" xfId="0" applyNumberFormat="1" applyFont="1" applyFill="1" applyBorder="1" applyAlignment="1">
      <alignment horizontal="left" indent="3"/>
    </xf>
    <xf numFmtId="2" fontId="1" fillId="36" borderId="25" xfId="0" applyNumberFormat="1" applyFont="1" applyFill="1" applyBorder="1" applyAlignment="1">
      <alignment horizontal="left" indent="3"/>
    </xf>
    <xf numFmtId="2" fontId="1" fillId="36" borderId="26" xfId="0" applyNumberFormat="1" applyFont="1" applyFill="1" applyBorder="1" applyAlignment="1">
      <alignment horizontal="left" indent="3"/>
    </xf>
    <xf numFmtId="2" fontId="1" fillId="36" borderId="29" xfId="0" applyNumberFormat="1" applyFont="1" applyFill="1" applyBorder="1" applyAlignment="1">
      <alignment horizontal="left" indent="3"/>
    </xf>
    <xf numFmtId="167" fontId="1" fillId="33" borderId="11" xfId="0" applyNumberFormat="1" applyFont="1" applyFill="1" applyBorder="1" applyAlignment="1">
      <alignment/>
    </xf>
    <xf numFmtId="2" fontId="1" fillId="36" borderId="27" xfId="0" applyNumberFormat="1" applyFont="1" applyFill="1" applyBorder="1" applyAlignment="1">
      <alignment horizontal="left" indent="3"/>
    </xf>
    <xf numFmtId="2" fontId="1" fillId="35" borderId="11" xfId="0" applyNumberFormat="1" applyFont="1" applyFill="1" applyBorder="1" applyAlignment="1">
      <alignment horizontal="left" indent="3"/>
    </xf>
    <xf numFmtId="166" fontId="1" fillId="33" borderId="17" xfId="0" applyNumberFormat="1" applyFont="1" applyFill="1" applyBorder="1" applyAlignment="1">
      <alignment/>
    </xf>
    <xf numFmtId="166" fontId="1" fillId="33" borderId="17" xfId="0" applyNumberFormat="1" applyFont="1" applyFill="1" applyBorder="1" applyAlignment="1">
      <alignment horizontal="center"/>
    </xf>
    <xf numFmtId="167" fontId="1" fillId="33" borderId="21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 horizontal="left" indent="3"/>
    </xf>
    <xf numFmtId="2" fontId="1" fillId="33" borderId="31" xfId="0" applyNumberFormat="1" applyFont="1" applyFill="1" applyBorder="1" applyAlignment="1">
      <alignment horizontal="left" indent="3"/>
    </xf>
    <xf numFmtId="2" fontId="1" fillId="33" borderId="27" xfId="0" applyNumberFormat="1" applyFont="1" applyFill="1" applyBorder="1" applyAlignment="1">
      <alignment horizontal="left" indent="3"/>
    </xf>
    <xf numFmtId="2" fontId="1" fillId="33" borderId="22" xfId="0" applyNumberFormat="1" applyFont="1" applyFill="1" applyBorder="1" applyAlignment="1">
      <alignment horizontal="left" indent="3"/>
    </xf>
    <xf numFmtId="0" fontId="1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38" borderId="32" xfId="0" applyFont="1" applyFill="1" applyBorder="1" applyAlignment="1">
      <alignment horizontal="center"/>
    </xf>
    <xf numFmtId="0" fontId="14" fillId="38" borderId="3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/>
    </xf>
    <xf numFmtId="166" fontId="1" fillId="34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166" fontId="1" fillId="33" borderId="17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167" fontId="1" fillId="33" borderId="17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166" fontId="1" fillId="33" borderId="11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166" fontId="1" fillId="34" borderId="16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 horizontal="left" indent="3"/>
    </xf>
    <xf numFmtId="2" fontId="1" fillId="33" borderId="18" xfId="0" applyNumberFormat="1" applyFont="1" applyFill="1" applyBorder="1" applyAlignment="1">
      <alignment horizontal="left" indent="3"/>
    </xf>
    <xf numFmtId="166" fontId="1" fillId="33" borderId="10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66" fontId="1" fillId="35" borderId="12" xfId="0" applyNumberFormat="1" applyFont="1" applyFill="1" applyBorder="1" applyAlignment="1">
      <alignment/>
    </xf>
    <xf numFmtId="166" fontId="1" fillId="35" borderId="12" xfId="0" applyNumberFormat="1" applyFont="1" applyFill="1" applyBorder="1" applyAlignment="1">
      <alignment horizontal="center"/>
    </xf>
    <xf numFmtId="167" fontId="1" fillId="35" borderId="12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 horizontal="left" indent="3"/>
    </xf>
    <xf numFmtId="2" fontId="1" fillId="33" borderId="26" xfId="0" applyNumberFormat="1" applyFont="1" applyFill="1" applyBorder="1" applyAlignment="1">
      <alignment horizontal="left" indent="3"/>
    </xf>
    <xf numFmtId="2" fontId="1" fillId="0" borderId="0" xfId="0" applyNumberFormat="1" applyFont="1" applyAlignment="1">
      <alignment/>
    </xf>
    <xf numFmtId="2" fontId="1" fillId="33" borderId="11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 horizontal="left" indent="3"/>
    </xf>
    <xf numFmtId="0" fontId="8" fillId="35" borderId="16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66" fontId="1" fillId="33" borderId="16" xfId="0" applyNumberFormat="1" applyFont="1" applyFill="1" applyBorder="1" applyAlignment="1">
      <alignment/>
    </xf>
    <xf numFmtId="166" fontId="1" fillId="34" borderId="11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36" borderId="33" xfId="0" applyFont="1" applyFill="1" applyBorder="1" applyAlignment="1">
      <alignment horizontal="center" vertical="center" textRotation="90" wrapText="1"/>
    </xf>
    <xf numFmtId="0" fontId="1" fillId="36" borderId="34" xfId="0" applyFont="1" applyFill="1" applyBorder="1" applyAlignment="1">
      <alignment horizontal="center" vertical="center" textRotation="90" wrapText="1"/>
    </xf>
    <xf numFmtId="0" fontId="1" fillId="36" borderId="35" xfId="0" applyFont="1" applyFill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textRotation="90" wrapText="1"/>
    </xf>
    <xf numFmtId="0" fontId="1" fillId="35" borderId="34" xfId="0" applyFont="1" applyFill="1" applyBorder="1" applyAlignment="1">
      <alignment horizontal="center" vertical="center" textRotation="90" wrapText="1"/>
    </xf>
    <xf numFmtId="0" fontId="1" fillId="35" borderId="38" xfId="0" applyFont="1" applyFill="1" applyBorder="1" applyAlignment="1">
      <alignment horizontal="center" vertical="center" textRotation="90" wrapText="1"/>
    </xf>
    <xf numFmtId="0" fontId="8" fillId="34" borderId="39" xfId="0" applyFont="1" applyFill="1" applyBorder="1" applyAlignment="1">
      <alignment horizontal="center" vertical="center" textRotation="90" wrapText="1"/>
    </xf>
    <xf numFmtId="0" fontId="1" fillId="34" borderId="36" xfId="0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8" fillId="33" borderId="41" xfId="0" applyFont="1" applyFill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2.7109375" style="1" customWidth="1"/>
    <col min="2" max="2" width="4.57421875" style="12" customWidth="1"/>
    <col min="3" max="3" width="31.140625" style="11" bestFit="1" customWidth="1"/>
    <col min="4" max="4" width="5.00390625" style="12" customWidth="1"/>
    <col min="5" max="5" width="6.421875" style="12" customWidth="1"/>
    <col min="6" max="6" width="6.421875" style="1" customWidth="1"/>
    <col min="7" max="7" width="10.28125" style="1" customWidth="1"/>
    <col min="8" max="8" width="11.140625" style="1" customWidth="1"/>
    <col min="9" max="9" width="7.140625" style="1" customWidth="1"/>
    <col min="10" max="10" width="8.421875" style="1" customWidth="1"/>
    <col min="11" max="11" width="12.7109375" style="1" customWidth="1"/>
    <col min="12" max="12" width="8.140625" style="1" customWidth="1"/>
    <col min="13" max="13" width="10.7109375" style="1" customWidth="1"/>
    <col min="14" max="14" width="9.421875" style="1" customWidth="1"/>
    <col min="15" max="15" width="12.140625" style="1" customWidth="1"/>
    <col min="16" max="17" width="11.421875" style="1" customWidth="1"/>
    <col min="18" max="16384" width="9.140625" style="1" customWidth="1"/>
  </cols>
  <sheetData>
    <row r="1" spans="1:6" ht="18" customHeight="1" thickBot="1">
      <c r="A1" s="152" t="s">
        <v>20</v>
      </c>
      <c r="B1" s="152"/>
      <c r="C1" s="152"/>
      <c r="D1" s="152"/>
      <c r="E1" s="152"/>
      <c r="F1" s="153"/>
    </row>
    <row r="2" spans="1:6" ht="18" customHeight="1" thickBot="1">
      <c r="A2" s="109" t="s">
        <v>68</v>
      </c>
      <c r="B2" s="109"/>
      <c r="C2" s="109"/>
      <c r="D2" s="109"/>
      <c r="E2" s="109"/>
      <c r="F2" s="111">
        <v>-5.8</v>
      </c>
    </row>
    <row r="3" spans="1:8" ht="18" customHeight="1" thickBot="1">
      <c r="A3" s="147" t="s">
        <v>69</v>
      </c>
      <c r="B3" s="147"/>
      <c r="C3" s="147"/>
      <c r="D3" s="147"/>
      <c r="E3" s="147"/>
      <c r="F3" s="112">
        <v>737.8</v>
      </c>
      <c r="G3" s="28"/>
      <c r="H3" s="110"/>
    </row>
    <row r="4" spans="1:15" ht="16.5" customHeight="1">
      <c r="A4" s="148" t="s">
        <v>70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7" ht="12.75" customHeight="1">
      <c r="A5" s="161" t="s">
        <v>1</v>
      </c>
      <c r="B5" s="154" t="s">
        <v>0</v>
      </c>
      <c r="C5" s="149" t="s">
        <v>5</v>
      </c>
      <c r="D5" s="149" t="s">
        <v>6</v>
      </c>
      <c r="E5" s="149" t="s">
        <v>7</v>
      </c>
      <c r="F5" s="157" t="s">
        <v>8</v>
      </c>
      <c r="G5" s="157"/>
      <c r="H5" s="157"/>
      <c r="I5" s="157"/>
      <c r="J5" s="149" t="s">
        <v>9</v>
      </c>
      <c r="K5" s="149" t="s">
        <v>10</v>
      </c>
      <c r="L5" s="149" t="s">
        <v>11</v>
      </c>
      <c r="M5" s="149" t="s">
        <v>12</v>
      </c>
      <c r="N5" s="149" t="s">
        <v>27</v>
      </c>
      <c r="O5" s="151" t="s">
        <v>30</v>
      </c>
      <c r="P5" s="151" t="s">
        <v>31</v>
      </c>
      <c r="Q5" s="150" t="s">
        <v>32</v>
      </c>
    </row>
    <row r="6" spans="1:17" s="3" customFormat="1" ht="45">
      <c r="A6" s="161"/>
      <c r="B6" s="155"/>
      <c r="C6" s="149"/>
      <c r="D6" s="149"/>
      <c r="E6" s="149"/>
      <c r="F6" s="2" t="s">
        <v>13</v>
      </c>
      <c r="G6" s="2" t="s">
        <v>24</v>
      </c>
      <c r="H6" s="2" t="s">
        <v>25</v>
      </c>
      <c r="I6" s="2" t="s">
        <v>26</v>
      </c>
      <c r="J6" s="149"/>
      <c r="K6" s="149"/>
      <c r="L6" s="149"/>
      <c r="M6" s="149"/>
      <c r="N6" s="149"/>
      <c r="O6" s="151"/>
      <c r="P6" s="151"/>
      <c r="Q6" s="150"/>
    </row>
    <row r="7" spans="1:17" s="4" customFormat="1" ht="13.5" customHeight="1">
      <c r="A7" s="161"/>
      <c r="B7" s="156"/>
      <c r="C7" s="149"/>
      <c r="D7" s="113" t="s">
        <v>14</v>
      </c>
      <c r="E7" s="113" t="s">
        <v>15</v>
      </c>
      <c r="F7" s="113" t="s">
        <v>16</v>
      </c>
      <c r="G7" s="113" t="s">
        <v>16</v>
      </c>
      <c r="H7" s="113" t="s">
        <v>16</v>
      </c>
      <c r="I7" s="113" t="s">
        <v>16</v>
      </c>
      <c r="J7" s="113" t="s">
        <v>33</v>
      </c>
      <c r="K7" s="113" t="s">
        <v>16</v>
      </c>
      <c r="L7" s="113" t="s">
        <v>33</v>
      </c>
      <c r="M7" s="113" t="s">
        <v>34</v>
      </c>
      <c r="N7" s="113" t="s">
        <v>17</v>
      </c>
      <c r="O7" s="114" t="s">
        <v>35</v>
      </c>
      <c r="P7" s="114" t="s">
        <v>28</v>
      </c>
      <c r="Q7" s="115" t="s">
        <v>29</v>
      </c>
    </row>
    <row r="8" spans="1:17" ht="11.25">
      <c r="A8" s="168" t="s">
        <v>48</v>
      </c>
      <c r="B8" s="57">
        <v>1</v>
      </c>
      <c r="C8" s="56" t="s">
        <v>39</v>
      </c>
      <c r="D8" s="57">
        <v>22</v>
      </c>
      <c r="E8" s="57">
        <v>2009</v>
      </c>
      <c r="F8" s="6">
        <f>G8+H8+I8</f>
        <v>20.3003</v>
      </c>
      <c r="G8" s="58">
        <v>3.0165</v>
      </c>
      <c r="H8" s="58">
        <v>0</v>
      </c>
      <c r="I8" s="59">
        <v>17.2838</v>
      </c>
      <c r="J8" s="58">
        <v>2302.46</v>
      </c>
      <c r="K8" s="59">
        <v>17.2838</v>
      </c>
      <c r="L8" s="58">
        <v>2302.46</v>
      </c>
      <c r="M8" s="60">
        <f>K8/L8</f>
        <v>0.00750666678248482</v>
      </c>
      <c r="N8" s="55">
        <v>210.9</v>
      </c>
      <c r="O8" s="86">
        <f>M8*N8</f>
        <v>1.5831560244260487</v>
      </c>
      <c r="P8" s="86">
        <f>M8*1000*60</f>
        <v>450.40000694908923</v>
      </c>
      <c r="Q8" s="44">
        <f>O8*60</f>
        <v>94.98936146556292</v>
      </c>
    </row>
    <row r="9" spans="1:17" ht="11.25">
      <c r="A9" s="169"/>
      <c r="B9" s="5">
        <v>2</v>
      </c>
      <c r="C9" s="39" t="s">
        <v>58</v>
      </c>
      <c r="D9" s="5">
        <v>20</v>
      </c>
      <c r="E9" s="5" t="s">
        <v>21</v>
      </c>
      <c r="F9" s="6">
        <f aca="true" t="shared" si="0" ref="F9:F47">G9+H9+I9</f>
        <v>13.522000000000002</v>
      </c>
      <c r="G9" s="132">
        <v>2.1981</v>
      </c>
      <c r="H9" s="6">
        <v>3.2</v>
      </c>
      <c r="I9" s="33">
        <v>8.1239</v>
      </c>
      <c r="J9" s="6">
        <v>1053.14</v>
      </c>
      <c r="K9" s="33">
        <v>8.1239</v>
      </c>
      <c r="L9" s="6">
        <v>1053.14</v>
      </c>
      <c r="M9" s="40">
        <f aca="true" t="shared" si="1" ref="M9:M47">K9/L9</f>
        <v>0.0077139791480714814</v>
      </c>
      <c r="N9" s="55">
        <v>210.9</v>
      </c>
      <c r="O9" s="86">
        <f aca="true" t="shared" si="2" ref="O9:O47">M9*N9</f>
        <v>1.6268782023282755</v>
      </c>
      <c r="P9" s="86">
        <f aca="true" t="shared" si="3" ref="P9:P47">M9*1000*60</f>
        <v>462.83874888428886</v>
      </c>
      <c r="Q9" s="44">
        <f aca="true" t="shared" si="4" ref="Q9:Q47">O9*60</f>
        <v>97.61269213969653</v>
      </c>
    </row>
    <row r="10" spans="1:17" ht="11.25">
      <c r="A10" s="169"/>
      <c r="B10" s="5">
        <v>3</v>
      </c>
      <c r="C10" s="56" t="s">
        <v>46</v>
      </c>
      <c r="D10" s="57">
        <v>30</v>
      </c>
      <c r="E10" s="57" t="s">
        <v>36</v>
      </c>
      <c r="F10" s="6">
        <f>G10+H10+I10</f>
        <v>24.441</v>
      </c>
      <c r="G10" s="58">
        <v>3.9442</v>
      </c>
      <c r="H10" s="58">
        <v>4.8</v>
      </c>
      <c r="I10" s="59">
        <v>15.6968</v>
      </c>
      <c r="J10" s="58">
        <v>1717.43</v>
      </c>
      <c r="K10" s="59">
        <v>15.6968</v>
      </c>
      <c r="L10" s="58">
        <v>1717.43</v>
      </c>
      <c r="M10" s="60">
        <f>K10/L10</f>
        <v>0.009139702928212503</v>
      </c>
      <c r="N10" s="55">
        <v>210.9</v>
      </c>
      <c r="O10" s="86">
        <f>M10*N10</f>
        <v>1.927563347560017</v>
      </c>
      <c r="P10" s="86">
        <f>M10*1000*60</f>
        <v>548.3821756927501</v>
      </c>
      <c r="Q10" s="44">
        <f>O10*60</f>
        <v>115.65380085360101</v>
      </c>
    </row>
    <row r="11" spans="1:17" ht="11.25">
      <c r="A11" s="169"/>
      <c r="B11" s="5">
        <v>4</v>
      </c>
      <c r="C11" s="39" t="s">
        <v>42</v>
      </c>
      <c r="D11" s="57">
        <v>13</v>
      </c>
      <c r="E11" s="57">
        <v>2007</v>
      </c>
      <c r="F11" s="58">
        <f t="shared" si="0"/>
        <v>14.3114</v>
      </c>
      <c r="G11" s="58">
        <v>1.753</v>
      </c>
      <c r="H11" s="58">
        <v>2</v>
      </c>
      <c r="I11" s="59">
        <v>10.5584</v>
      </c>
      <c r="J11" s="58">
        <v>1052.22</v>
      </c>
      <c r="K11" s="59">
        <v>10.5584</v>
      </c>
      <c r="L11" s="58">
        <v>1052.22</v>
      </c>
      <c r="M11" s="60">
        <f t="shared" si="1"/>
        <v>0.010034403451749635</v>
      </c>
      <c r="N11" s="55">
        <v>210.9</v>
      </c>
      <c r="O11" s="106">
        <f t="shared" si="2"/>
        <v>2.116255687973998</v>
      </c>
      <c r="P11" s="106">
        <f t="shared" si="3"/>
        <v>602.0642071049781</v>
      </c>
      <c r="Q11" s="107">
        <f t="shared" si="4"/>
        <v>126.97534127843988</v>
      </c>
    </row>
    <row r="12" spans="1:17" ht="11.25">
      <c r="A12" s="169"/>
      <c r="B12" s="5">
        <v>5</v>
      </c>
      <c r="C12" s="39" t="s">
        <v>47</v>
      </c>
      <c r="D12" s="5">
        <v>29</v>
      </c>
      <c r="E12" s="5" t="s">
        <v>21</v>
      </c>
      <c r="F12" s="101">
        <f>G12+H12+I12</f>
        <v>24.77129</v>
      </c>
      <c r="G12" s="101">
        <v>2.3007</v>
      </c>
      <c r="H12" s="101">
        <v>4.64</v>
      </c>
      <c r="I12" s="102">
        <v>17.83059</v>
      </c>
      <c r="J12" s="101">
        <v>1637.55</v>
      </c>
      <c r="K12" s="102">
        <v>17.83059</v>
      </c>
      <c r="L12" s="101">
        <v>1637.55</v>
      </c>
      <c r="M12" s="103">
        <f>K12/L12</f>
        <v>0.010888577448016854</v>
      </c>
      <c r="N12" s="55">
        <v>210.9</v>
      </c>
      <c r="O12" s="104">
        <f>M12*N12</f>
        <v>2.2964009837867545</v>
      </c>
      <c r="P12" s="104">
        <f>M12*1000*60</f>
        <v>653.3146468810113</v>
      </c>
      <c r="Q12" s="105">
        <f>O12*60</f>
        <v>137.78405902720527</v>
      </c>
    </row>
    <row r="13" spans="1:17" ht="11.25">
      <c r="A13" s="169"/>
      <c r="B13" s="5">
        <v>6</v>
      </c>
      <c r="C13" s="122" t="s">
        <v>38</v>
      </c>
      <c r="D13" s="120">
        <v>30</v>
      </c>
      <c r="E13" s="120" t="s">
        <v>21</v>
      </c>
      <c r="F13" s="101">
        <f t="shared" si="0"/>
        <v>25.99998</v>
      </c>
      <c r="G13" s="119">
        <v>2.1364</v>
      </c>
      <c r="H13" s="101">
        <v>4.8</v>
      </c>
      <c r="I13" s="102">
        <v>19.06358</v>
      </c>
      <c r="J13" s="101">
        <v>1712.83</v>
      </c>
      <c r="K13" s="102">
        <v>19.06358</v>
      </c>
      <c r="L13" s="101">
        <v>1712.83</v>
      </c>
      <c r="M13" s="121">
        <f t="shared" si="1"/>
        <v>0.011129872783638774</v>
      </c>
      <c r="N13" s="55">
        <v>210.9</v>
      </c>
      <c r="O13" s="104">
        <f t="shared" si="2"/>
        <v>2.3472901700694178</v>
      </c>
      <c r="P13" s="104">
        <f t="shared" si="3"/>
        <v>667.7923670183264</v>
      </c>
      <c r="Q13" s="105">
        <f t="shared" si="4"/>
        <v>140.83741020416505</v>
      </c>
    </row>
    <row r="14" spans="1:17" ht="11.25">
      <c r="A14" s="169"/>
      <c r="B14" s="5">
        <v>7</v>
      </c>
      <c r="C14" s="39" t="s">
        <v>57</v>
      </c>
      <c r="D14" s="5">
        <v>60</v>
      </c>
      <c r="E14" s="5" t="s">
        <v>21</v>
      </c>
      <c r="F14" s="6">
        <f t="shared" si="0"/>
        <v>57.92</v>
      </c>
      <c r="G14" s="6">
        <v>8.7648</v>
      </c>
      <c r="H14" s="6">
        <v>9.6</v>
      </c>
      <c r="I14" s="33">
        <v>39.5552</v>
      </c>
      <c r="J14" s="6">
        <v>3137.37</v>
      </c>
      <c r="K14" s="33">
        <v>39.5552</v>
      </c>
      <c r="L14" s="6">
        <v>3137.37</v>
      </c>
      <c r="M14" s="40">
        <f t="shared" si="1"/>
        <v>0.012607757452898447</v>
      </c>
      <c r="N14" s="55">
        <v>210.9</v>
      </c>
      <c r="O14" s="86">
        <f t="shared" si="2"/>
        <v>2.6589760468162824</v>
      </c>
      <c r="P14" s="86">
        <f t="shared" si="3"/>
        <v>756.4654471739068</v>
      </c>
      <c r="Q14" s="44">
        <f t="shared" si="4"/>
        <v>159.53856280897693</v>
      </c>
    </row>
    <row r="15" spans="1:17" ht="11.25">
      <c r="A15" s="169"/>
      <c r="B15" s="5">
        <v>8</v>
      </c>
      <c r="C15" s="56" t="s">
        <v>49</v>
      </c>
      <c r="D15" s="57">
        <v>40</v>
      </c>
      <c r="E15" s="57">
        <v>1993</v>
      </c>
      <c r="F15" s="6">
        <f>G15+H15+I15</f>
        <v>41.769</v>
      </c>
      <c r="G15" s="144">
        <v>6.5681</v>
      </c>
      <c r="H15" s="58">
        <v>6.4</v>
      </c>
      <c r="I15" s="59">
        <v>28.8009</v>
      </c>
      <c r="J15" s="58">
        <v>2229.96</v>
      </c>
      <c r="K15" s="59">
        <v>28.8009</v>
      </c>
      <c r="L15" s="58">
        <v>2229.96</v>
      </c>
      <c r="M15" s="40">
        <f>K15/L15</f>
        <v>0.012915433460689877</v>
      </c>
      <c r="N15" s="55">
        <v>210.9</v>
      </c>
      <c r="O15" s="86">
        <f>M15*N15</f>
        <v>2.7238649168594953</v>
      </c>
      <c r="P15" s="86">
        <f>M15*1000*60</f>
        <v>774.9260076413926</v>
      </c>
      <c r="Q15" s="44">
        <f>O15*60</f>
        <v>163.4318950115697</v>
      </c>
    </row>
    <row r="16" spans="1:17" ht="11.25">
      <c r="A16" s="169"/>
      <c r="B16" s="5">
        <v>9</v>
      </c>
      <c r="C16" s="56" t="s">
        <v>76</v>
      </c>
      <c r="D16" s="57">
        <v>20</v>
      </c>
      <c r="E16" s="57">
        <v>1993</v>
      </c>
      <c r="F16" s="58">
        <f>G16+H16+I16</f>
        <v>21.98997</v>
      </c>
      <c r="G16" s="58">
        <v>3.0671</v>
      </c>
      <c r="H16" s="58">
        <v>3.2</v>
      </c>
      <c r="I16" s="33">
        <v>15.72287</v>
      </c>
      <c r="J16" s="58">
        <v>1087.06</v>
      </c>
      <c r="K16" s="33">
        <v>15.72287</v>
      </c>
      <c r="L16" s="58">
        <v>1087.06</v>
      </c>
      <c r="M16" s="60">
        <f>K16/L16</f>
        <v>0.014463663459238682</v>
      </c>
      <c r="N16" s="55">
        <v>210.9</v>
      </c>
      <c r="O16" s="138">
        <f>M16*N16</f>
        <v>3.0503866235534383</v>
      </c>
      <c r="P16" s="138">
        <f>M16*1000*60</f>
        <v>867.8198075543208</v>
      </c>
      <c r="Q16" s="137">
        <f>O16*60</f>
        <v>183.0231974132063</v>
      </c>
    </row>
    <row r="17" spans="1:17" ht="12" thickBot="1">
      <c r="A17" s="170"/>
      <c r="B17" s="5">
        <v>10</v>
      </c>
      <c r="C17" s="127" t="s">
        <v>52</v>
      </c>
      <c r="D17" s="128">
        <v>50</v>
      </c>
      <c r="E17" s="128" t="s">
        <v>21</v>
      </c>
      <c r="F17" s="129">
        <f t="shared" si="0"/>
        <v>50.399</v>
      </c>
      <c r="G17" s="129">
        <v>4.3824</v>
      </c>
      <c r="H17" s="129">
        <v>7.92</v>
      </c>
      <c r="I17" s="123">
        <v>38.0966</v>
      </c>
      <c r="J17" s="129">
        <v>2596.6</v>
      </c>
      <c r="K17" s="123">
        <v>38.0966</v>
      </c>
      <c r="L17" s="129">
        <v>2596.6</v>
      </c>
      <c r="M17" s="98">
        <f t="shared" si="1"/>
        <v>0.014671724562889935</v>
      </c>
      <c r="N17" s="140">
        <v>210.9</v>
      </c>
      <c r="O17" s="130">
        <f t="shared" si="2"/>
        <v>3.0942667103134873</v>
      </c>
      <c r="P17" s="130">
        <f t="shared" si="3"/>
        <v>880.303473773396</v>
      </c>
      <c r="Q17" s="131">
        <f t="shared" si="4"/>
        <v>185.65600261880923</v>
      </c>
    </row>
    <row r="18" spans="1:17" ht="11.25">
      <c r="A18" s="165" t="s">
        <v>23</v>
      </c>
      <c r="B18" s="16">
        <v>1</v>
      </c>
      <c r="C18" s="124" t="s">
        <v>75</v>
      </c>
      <c r="D18" s="125">
        <v>23</v>
      </c>
      <c r="E18" s="7">
        <v>1993</v>
      </c>
      <c r="F18" s="63">
        <f t="shared" si="0"/>
        <v>26.10096</v>
      </c>
      <c r="G18" s="63">
        <v>2.9033</v>
      </c>
      <c r="H18" s="63">
        <v>3.68</v>
      </c>
      <c r="I18" s="126">
        <v>19.51766</v>
      </c>
      <c r="J18" s="63">
        <v>1324.82</v>
      </c>
      <c r="K18" s="126">
        <v>19.51766</v>
      </c>
      <c r="L18" s="63">
        <v>1324.82</v>
      </c>
      <c r="M18" s="75">
        <f t="shared" si="1"/>
        <v>0.014732310804486648</v>
      </c>
      <c r="N18" s="116">
        <v>210.9</v>
      </c>
      <c r="O18" s="88">
        <f t="shared" si="2"/>
        <v>3.1070443486662342</v>
      </c>
      <c r="P18" s="88">
        <f t="shared" si="3"/>
        <v>883.9386482691989</v>
      </c>
      <c r="Q18" s="78">
        <f t="shared" si="4"/>
        <v>186.42266091997405</v>
      </c>
    </row>
    <row r="19" spans="1:17" ht="11.25">
      <c r="A19" s="166"/>
      <c r="B19" s="7">
        <v>2</v>
      </c>
      <c r="C19" s="124" t="s">
        <v>71</v>
      </c>
      <c r="D19" s="7">
        <v>100</v>
      </c>
      <c r="E19" s="7" t="s">
        <v>21</v>
      </c>
      <c r="F19" s="8">
        <f t="shared" si="0"/>
        <v>77.216</v>
      </c>
      <c r="G19" s="8">
        <v>6.7379</v>
      </c>
      <c r="H19" s="8">
        <v>16</v>
      </c>
      <c r="I19" s="34">
        <v>54.4781</v>
      </c>
      <c r="J19" s="8">
        <v>3692.95</v>
      </c>
      <c r="K19" s="34">
        <v>54.4781</v>
      </c>
      <c r="L19" s="8">
        <v>3692.95</v>
      </c>
      <c r="M19" s="75">
        <f t="shared" si="1"/>
        <v>0.01475191919738962</v>
      </c>
      <c r="N19" s="116">
        <v>210.9</v>
      </c>
      <c r="O19" s="87">
        <f t="shared" si="2"/>
        <v>3.111179758729471</v>
      </c>
      <c r="P19" s="87">
        <f t="shared" si="3"/>
        <v>885.1151518433772</v>
      </c>
      <c r="Q19" s="54">
        <f t="shared" si="4"/>
        <v>186.67078552376827</v>
      </c>
    </row>
    <row r="20" spans="1:17" ht="11.25">
      <c r="A20" s="166"/>
      <c r="B20" s="7">
        <v>3</v>
      </c>
      <c r="C20" s="36" t="s">
        <v>63</v>
      </c>
      <c r="D20" s="7">
        <v>30</v>
      </c>
      <c r="E20" s="7" t="s">
        <v>21</v>
      </c>
      <c r="F20" s="8">
        <f t="shared" si="0"/>
        <v>30.77</v>
      </c>
      <c r="G20" s="117">
        <v>2.9198</v>
      </c>
      <c r="H20" s="8">
        <v>4.8</v>
      </c>
      <c r="I20" s="34">
        <v>23.0502</v>
      </c>
      <c r="J20" s="8">
        <v>1557.33</v>
      </c>
      <c r="K20" s="34">
        <v>23.0502</v>
      </c>
      <c r="L20" s="8">
        <v>1557.33</v>
      </c>
      <c r="M20" s="41">
        <f t="shared" si="1"/>
        <v>0.014801101885920133</v>
      </c>
      <c r="N20" s="116">
        <v>210.9</v>
      </c>
      <c r="O20" s="88">
        <f t="shared" si="2"/>
        <v>3.121552387740556</v>
      </c>
      <c r="P20" s="88">
        <f t="shared" si="3"/>
        <v>888.066113155208</v>
      </c>
      <c r="Q20" s="78">
        <f t="shared" si="4"/>
        <v>187.29314326443335</v>
      </c>
    </row>
    <row r="21" spans="1:17" ht="11.25">
      <c r="A21" s="166"/>
      <c r="B21" s="7">
        <v>4</v>
      </c>
      <c r="C21" s="36" t="s">
        <v>60</v>
      </c>
      <c r="D21" s="7">
        <v>30</v>
      </c>
      <c r="E21" s="7" t="s">
        <v>21</v>
      </c>
      <c r="F21" s="8">
        <f t="shared" si="0"/>
        <v>33.65</v>
      </c>
      <c r="G21" s="8">
        <v>3.2375</v>
      </c>
      <c r="H21" s="8">
        <v>4.8</v>
      </c>
      <c r="I21" s="34">
        <v>25.6125</v>
      </c>
      <c r="J21" s="8">
        <v>1726.08</v>
      </c>
      <c r="K21" s="34">
        <v>25.6125</v>
      </c>
      <c r="L21" s="8">
        <v>1726.08</v>
      </c>
      <c r="M21" s="41">
        <f t="shared" si="1"/>
        <v>0.014838535873192437</v>
      </c>
      <c r="N21" s="116">
        <v>210.9</v>
      </c>
      <c r="O21" s="87">
        <f t="shared" si="2"/>
        <v>3.129447215656285</v>
      </c>
      <c r="P21" s="87">
        <f t="shared" si="3"/>
        <v>890.3121523915462</v>
      </c>
      <c r="Q21" s="54">
        <f t="shared" si="4"/>
        <v>187.7668329393771</v>
      </c>
    </row>
    <row r="22" spans="1:17" ht="11.25">
      <c r="A22" s="166"/>
      <c r="B22" s="7">
        <v>5</v>
      </c>
      <c r="C22" s="36" t="s">
        <v>54</v>
      </c>
      <c r="D22" s="7">
        <v>20</v>
      </c>
      <c r="E22" s="7" t="s">
        <v>21</v>
      </c>
      <c r="F22" s="64">
        <f t="shared" si="0"/>
        <v>23.101</v>
      </c>
      <c r="G22" s="8">
        <v>3.1225</v>
      </c>
      <c r="H22" s="8">
        <v>3.2</v>
      </c>
      <c r="I22" s="34">
        <v>16.7785</v>
      </c>
      <c r="J22" s="8">
        <v>1116.28</v>
      </c>
      <c r="K22" s="34">
        <v>16.7785</v>
      </c>
      <c r="L22" s="8">
        <v>1116.28</v>
      </c>
      <c r="M22" s="41">
        <f t="shared" si="1"/>
        <v>0.015030727057727454</v>
      </c>
      <c r="N22" s="116">
        <v>210.9</v>
      </c>
      <c r="O22" s="88">
        <f t="shared" si="2"/>
        <v>3.16998033647472</v>
      </c>
      <c r="P22" s="88">
        <f t="shared" si="3"/>
        <v>901.8436234636472</v>
      </c>
      <c r="Q22" s="78">
        <f t="shared" si="4"/>
        <v>190.19882018848318</v>
      </c>
    </row>
    <row r="23" spans="1:17" ht="11.25">
      <c r="A23" s="166"/>
      <c r="B23" s="7">
        <v>6</v>
      </c>
      <c r="C23" s="36" t="s">
        <v>72</v>
      </c>
      <c r="D23" s="7">
        <v>69</v>
      </c>
      <c r="E23" s="7" t="s">
        <v>21</v>
      </c>
      <c r="F23" s="8">
        <f t="shared" si="0"/>
        <v>67.9705</v>
      </c>
      <c r="G23" s="8">
        <v>6.2121</v>
      </c>
      <c r="H23" s="8">
        <v>11.04</v>
      </c>
      <c r="I23" s="34">
        <v>50.7184</v>
      </c>
      <c r="J23" s="8">
        <v>3364.04</v>
      </c>
      <c r="K23" s="34">
        <v>50.7184</v>
      </c>
      <c r="L23" s="8">
        <v>3364.04</v>
      </c>
      <c r="M23" s="41">
        <f t="shared" si="1"/>
        <v>0.015076634047157585</v>
      </c>
      <c r="N23" s="116">
        <v>210.9</v>
      </c>
      <c r="O23" s="87">
        <f t="shared" si="2"/>
        <v>3.179662120545535</v>
      </c>
      <c r="P23" s="87">
        <f t="shared" si="3"/>
        <v>904.598042829455</v>
      </c>
      <c r="Q23" s="54">
        <f t="shared" si="4"/>
        <v>190.77972723273209</v>
      </c>
    </row>
    <row r="24" spans="1:17" ht="11.25">
      <c r="A24" s="166"/>
      <c r="B24" s="7">
        <v>7</v>
      </c>
      <c r="C24" s="36" t="s">
        <v>59</v>
      </c>
      <c r="D24" s="7">
        <v>100</v>
      </c>
      <c r="E24" s="7" t="s">
        <v>21</v>
      </c>
      <c r="F24" s="64">
        <f t="shared" si="0"/>
        <v>80.48400000000001</v>
      </c>
      <c r="G24" s="8">
        <v>8.3266</v>
      </c>
      <c r="H24" s="8">
        <v>16</v>
      </c>
      <c r="I24" s="34">
        <v>56.1574</v>
      </c>
      <c r="J24" s="8">
        <v>3686.89</v>
      </c>
      <c r="K24" s="34">
        <v>56.1574</v>
      </c>
      <c r="L24" s="8">
        <v>3686.89</v>
      </c>
      <c r="M24" s="41">
        <f t="shared" si="1"/>
        <v>0.0152316450992571</v>
      </c>
      <c r="N24" s="116">
        <v>210.9</v>
      </c>
      <c r="O24" s="88">
        <f t="shared" si="2"/>
        <v>3.212353951433322</v>
      </c>
      <c r="P24" s="88">
        <f t="shared" si="3"/>
        <v>913.898705955426</v>
      </c>
      <c r="Q24" s="78">
        <f t="shared" si="4"/>
        <v>192.74123708599933</v>
      </c>
    </row>
    <row r="25" spans="1:17" ht="11.25">
      <c r="A25" s="166"/>
      <c r="B25" s="7">
        <v>8</v>
      </c>
      <c r="C25" s="36" t="s">
        <v>73</v>
      </c>
      <c r="D25" s="7">
        <v>22</v>
      </c>
      <c r="E25" s="7">
        <v>1993</v>
      </c>
      <c r="F25" s="8">
        <f t="shared" si="0"/>
        <v>25.96</v>
      </c>
      <c r="G25" s="8">
        <v>2.8321</v>
      </c>
      <c r="H25" s="8">
        <v>3.52</v>
      </c>
      <c r="I25" s="34">
        <v>19.6079</v>
      </c>
      <c r="J25" s="8">
        <v>1285.12</v>
      </c>
      <c r="K25" s="34">
        <v>19.6079</v>
      </c>
      <c r="L25" s="8">
        <v>1285.12</v>
      </c>
      <c r="M25" s="41">
        <f t="shared" si="1"/>
        <v>0.015257641309760959</v>
      </c>
      <c r="N25" s="116">
        <v>210.9</v>
      </c>
      <c r="O25" s="87">
        <f t="shared" si="2"/>
        <v>3.217836552228586</v>
      </c>
      <c r="P25" s="87">
        <f t="shared" si="3"/>
        <v>915.4584785856575</v>
      </c>
      <c r="Q25" s="54">
        <f t="shared" si="4"/>
        <v>193.07019313371518</v>
      </c>
    </row>
    <row r="26" spans="1:17" ht="13.5" customHeight="1">
      <c r="A26" s="166"/>
      <c r="B26" s="7">
        <v>9</v>
      </c>
      <c r="C26" s="124" t="s">
        <v>74</v>
      </c>
      <c r="D26" s="7">
        <v>30</v>
      </c>
      <c r="E26" s="7" t="s">
        <v>21</v>
      </c>
      <c r="F26" s="8">
        <f t="shared" si="0"/>
        <v>35.68</v>
      </c>
      <c r="G26" s="8">
        <v>4.3824</v>
      </c>
      <c r="H26" s="8">
        <v>4.8</v>
      </c>
      <c r="I26" s="34">
        <v>26.4976</v>
      </c>
      <c r="J26" s="8">
        <v>1731.85</v>
      </c>
      <c r="K26" s="34">
        <v>26.4976</v>
      </c>
      <c r="L26" s="8">
        <v>1731.85</v>
      </c>
      <c r="M26" s="41">
        <f t="shared" si="1"/>
        <v>0.015300170338077778</v>
      </c>
      <c r="N26" s="116">
        <v>210.9</v>
      </c>
      <c r="O26" s="87">
        <f t="shared" si="2"/>
        <v>3.2268059243006033</v>
      </c>
      <c r="P26" s="87">
        <f t="shared" si="3"/>
        <v>918.0102202846666</v>
      </c>
      <c r="Q26" s="54">
        <f t="shared" si="4"/>
        <v>193.6083554580362</v>
      </c>
    </row>
    <row r="27" spans="1:17" ht="13.5" customHeight="1" thickBot="1">
      <c r="A27" s="167"/>
      <c r="B27" s="17">
        <v>10</v>
      </c>
      <c r="C27" s="143" t="s">
        <v>40</v>
      </c>
      <c r="D27" s="17">
        <v>60</v>
      </c>
      <c r="E27" s="17" t="s">
        <v>21</v>
      </c>
      <c r="F27" s="63">
        <f aca="true" t="shared" si="5" ref="F27:F34">G27+H27+I27</f>
        <v>65.21000000000001</v>
      </c>
      <c r="G27" s="145">
        <v>6.7379</v>
      </c>
      <c r="H27" s="18">
        <v>9.6</v>
      </c>
      <c r="I27" s="34">
        <v>48.8721</v>
      </c>
      <c r="J27" s="18">
        <v>3136.98</v>
      </c>
      <c r="K27" s="35">
        <v>48.8721</v>
      </c>
      <c r="L27" s="18">
        <v>3136.98</v>
      </c>
      <c r="M27" s="47">
        <f>K27/L27</f>
        <v>0.015579347015282215</v>
      </c>
      <c r="N27" s="118">
        <v>210.9</v>
      </c>
      <c r="O27" s="141">
        <f>M27*N27</f>
        <v>3.2856842855230193</v>
      </c>
      <c r="P27" s="89">
        <f>M27*1000*60</f>
        <v>934.7608209169329</v>
      </c>
      <c r="Q27" s="76">
        <f>O27*60</f>
        <v>197.14105713138116</v>
      </c>
    </row>
    <row r="28" spans="1:18" ht="11.25">
      <c r="A28" s="162" t="s">
        <v>18</v>
      </c>
      <c r="B28" s="45">
        <v>1</v>
      </c>
      <c r="C28" s="142" t="s">
        <v>81</v>
      </c>
      <c r="D28" s="133">
        <v>12</v>
      </c>
      <c r="E28" s="133" t="s">
        <v>21</v>
      </c>
      <c r="F28" s="65">
        <f t="shared" si="5"/>
        <v>16.9</v>
      </c>
      <c r="G28" s="134">
        <v>1.3969</v>
      </c>
      <c r="H28" s="134">
        <v>1.92</v>
      </c>
      <c r="I28" s="134">
        <v>13.5831</v>
      </c>
      <c r="J28" s="134">
        <v>543.85</v>
      </c>
      <c r="K28" s="135">
        <v>13.5831</v>
      </c>
      <c r="L28" s="134">
        <v>543.85</v>
      </c>
      <c r="M28" s="136">
        <f t="shared" si="1"/>
        <v>0.024975820538751494</v>
      </c>
      <c r="N28" s="46">
        <v>210.9</v>
      </c>
      <c r="O28" s="93">
        <f t="shared" si="2"/>
        <v>5.26740055162269</v>
      </c>
      <c r="P28" s="90">
        <f t="shared" si="3"/>
        <v>1498.5492323250896</v>
      </c>
      <c r="Q28" s="79">
        <f t="shared" si="4"/>
        <v>316.0440330973614</v>
      </c>
      <c r="R28" s="85"/>
    </row>
    <row r="29" spans="1:18" ht="11.25">
      <c r="A29" s="162"/>
      <c r="B29" s="9">
        <v>2</v>
      </c>
      <c r="C29" s="37" t="s">
        <v>80</v>
      </c>
      <c r="D29" s="9">
        <v>9</v>
      </c>
      <c r="E29" s="9" t="s">
        <v>21</v>
      </c>
      <c r="F29" s="10">
        <f t="shared" si="5"/>
        <v>19.419999999999998</v>
      </c>
      <c r="G29" s="10">
        <v>2.04</v>
      </c>
      <c r="H29" s="10">
        <v>1.44</v>
      </c>
      <c r="I29" s="10">
        <v>15.94</v>
      </c>
      <c r="J29" s="10">
        <v>634.43</v>
      </c>
      <c r="K29" s="32">
        <v>15.94</v>
      </c>
      <c r="L29" s="10">
        <v>634.43</v>
      </c>
      <c r="M29" s="42">
        <f t="shared" si="1"/>
        <v>0.02512491527828129</v>
      </c>
      <c r="N29" s="46">
        <v>210.9</v>
      </c>
      <c r="O29" s="91">
        <f t="shared" si="2"/>
        <v>5.298844632189525</v>
      </c>
      <c r="P29" s="91">
        <f t="shared" si="3"/>
        <v>1507.4949166968777</v>
      </c>
      <c r="Q29" s="80">
        <f t="shared" si="4"/>
        <v>317.93067793137146</v>
      </c>
      <c r="R29" s="85"/>
    </row>
    <row r="30" spans="1:18" ht="11.25">
      <c r="A30" s="163"/>
      <c r="B30" s="9">
        <v>3</v>
      </c>
      <c r="C30" s="37" t="s">
        <v>79</v>
      </c>
      <c r="D30" s="9">
        <v>56</v>
      </c>
      <c r="E30" s="9" t="s">
        <v>21</v>
      </c>
      <c r="F30" s="66">
        <f t="shared" si="5"/>
        <v>74.27329999999999</v>
      </c>
      <c r="G30" s="10">
        <v>3.4292</v>
      </c>
      <c r="H30" s="10">
        <v>8.64</v>
      </c>
      <c r="I30" s="10">
        <v>62.2041</v>
      </c>
      <c r="J30" s="10">
        <v>2474.12</v>
      </c>
      <c r="K30" s="32">
        <v>62.2041</v>
      </c>
      <c r="L30" s="10">
        <v>2474.12</v>
      </c>
      <c r="M30" s="42">
        <f t="shared" si="1"/>
        <v>0.025141909042407</v>
      </c>
      <c r="N30" s="46">
        <v>210.9</v>
      </c>
      <c r="O30" s="92">
        <f t="shared" si="2"/>
        <v>5.3024286170436365</v>
      </c>
      <c r="P30" s="92">
        <f t="shared" si="3"/>
        <v>1508.5145425444198</v>
      </c>
      <c r="Q30" s="81">
        <f t="shared" si="4"/>
        <v>318.1457170226182</v>
      </c>
      <c r="R30" s="85"/>
    </row>
    <row r="31" spans="1:18" ht="11.25">
      <c r="A31" s="163"/>
      <c r="B31" s="9">
        <v>4</v>
      </c>
      <c r="C31" s="37" t="s">
        <v>66</v>
      </c>
      <c r="D31" s="9">
        <v>18</v>
      </c>
      <c r="E31" s="9" t="s">
        <v>21</v>
      </c>
      <c r="F31" s="10">
        <f t="shared" si="5"/>
        <v>21.45</v>
      </c>
      <c r="G31" s="10">
        <v>1.5777</v>
      </c>
      <c r="H31" s="10">
        <v>0</v>
      </c>
      <c r="I31" s="10">
        <v>19.8723</v>
      </c>
      <c r="J31" s="10">
        <v>788.29</v>
      </c>
      <c r="K31" s="32">
        <v>19.8723</v>
      </c>
      <c r="L31" s="10">
        <v>788.29</v>
      </c>
      <c r="M31" s="42">
        <f t="shared" si="1"/>
        <v>0.02520937725963795</v>
      </c>
      <c r="N31" s="46">
        <v>210.9</v>
      </c>
      <c r="O31" s="91">
        <f t="shared" si="2"/>
        <v>5.316657664057644</v>
      </c>
      <c r="P31" s="91">
        <f t="shared" si="3"/>
        <v>1512.562635578277</v>
      </c>
      <c r="Q31" s="80">
        <f t="shared" si="4"/>
        <v>318.9994598434586</v>
      </c>
      <c r="R31" s="85"/>
    </row>
    <row r="32" spans="1:18" ht="11.25">
      <c r="A32" s="163"/>
      <c r="B32" s="9">
        <v>5</v>
      </c>
      <c r="C32" s="37" t="s">
        <v>78</v>
      </c>
      <c r="D32" s="9">
        <v>9</v>
      </c>
      <c r="E32" s="9" t="s">
        <v>21</v>
      </c>
      <c r="F32" s="66">
        <f t="shared" si="5"/>
        <v>13.692</v>
      </c>
      <c r="G32" s="10">
        <v>0.63</v>
      </c>
      <c r="H32" s="10">
        <v>1.44</v>
      </c>
      <c r="I32" s="10">
        <v>11.622</v>
      </c>
      <c r="J32" s="10">
        <v>454.35</v>
      </c>
      <c r="K32" s="32">
        <v>11.622</v>
      </c>
      <c r="L32" s="10">
        <v>454.35</v>
      </c>
      <c r="M32" s="42">
        <f t="shared" si="1"/>
        <v>0.0255793991416309</v>
      </c>
      <c r="N32" s="46">
        <v>210.9</v>
      </c>
      <c r="O32" s="92">
        <f t="shared" si="2"/>
        <v>5.394695278969957</v>
      </c>
      <c r="P32" s="92">
        <f t="shared" si="3"/>
        <v>1534.763948497854</v>
      </c>
      <c r="Q32" s="81">
        <f t="shared" si="4"/>
        <v>323.6817167381974</v>
      </c>
      <c r="R32" s="85"/>
    </row>
    <row r="33" spans="1:18" ht="11.25">
      <c r="A33" s="163"/>
      <c r="B33" s="9">
        <v>6</v>
      </c>
      <c r="C33" s="37" t="s">
        <v>50</v>
      </c>
      <c r="D33" s="9">
        <v>16</v>
      </c>
      <c r="E33" s="9" t="s">
        <v>21</v>
      </c>
      <c r="F33" s="10">
        <f t="shared" si="5"/>
        <v>18.8032</v>
      </c>
      <c r="G33" s="10">
        <v>0.986</v>
      </c>
      <c r="H33" s="10">
        <v>0</v>
      </c>
      <c r="I33" s="10">
        <v>17.8172</v>
      </c>
      <c r="J33" s="10">
        <v>696.15</v>
      </c>
      <c r="K33" s="32">
        <v>17.8172</v>
      </c>
      <c r="L33" s="10">
        <v>696.15</v>
      </c>
      <c r="M33" s="42">
        <f>K33/L33</f>
        <v>0.02559390935861524</v>
      </c>
      <c r="N33" s="46">
        <v>210.9</v>
      </c>
      <c r="O33" s="91">
        <f>M33*N33</f>
        <v>5.397755483731954</v>
      </c>
      <c r="P33" s="91">
        <f>M33*1000*60</f>
        <v>1535.6345615169143</v>
      </c>
      <c r="Q33" s="80">
        <f>O33*60</f>
        <v>323.86532902391724</v>
      </c>
      <c r="R33" s="85"/>
    </row>
    <row r="34" spans="1:18" ht="11.25">
      <c r="A34" s="163"/>
      <c r="B34" s="9">
        <v>7</v>
      </c>
      <c r="C34" s="37" t="s">
        <v>67</v>
      </c>
      <c r="D34" s="9">
        <v>5</v>
      </c>
      <c r="E34" s="9" t="s">
        <v>21</v>
      </c>
      <c r="F34" s="66">
        <f t="shared" si="5"/>
        <v>3.9517</v>
      </c>
      <c r="G34" s="10">
        <v>0.0876</v>
      </c>
      <c r="H34" s="10">
        <v>0</v>
      </c>
      <c r="I34" s="10">
        <v>3.8641</v>
      </c>
      <c r="J34" s="10">
        <v>149.17</v>
      </c>
      <c r="K34" s="32">
        <v>3.8641</v>
      </c>
      <c r="L34" s="10">
        <v>149.17</v>
      </c>
      <c r="M34" s="42">
        <f t="shared" si="1"/>
        <v>0.025904002145203463</v>
      </c>
      <c r="N34" s="46">
        <v>210.9</v>
      </c>
      <c r="O34" s="92">
        <f t="shared" si="2"/>
        <v>5.463154052423411</v>
      </c>
      <c r="P34" s="92">
        <f t="shared" si="3"/>
        <v>1554.240128712208</v>
      </c>
      <c r="Q34" s="81">
        <f t="shared" si="4"/>
        <v>327.78924314540467</v>
      </c>
      <c r="R34" s="85"/>
    </row>
    <row r="35" spans="1:18" ht="11.25">
      <c r="A35" s="163"/>
      <c r="B35" s="9">
        <v>8</v>
      </c>
      <c r="C35" s="37" t="s">
        <v>77</v>
      </c>
      <c r="D35" s="9">
        <v>3</v>
      </c>
      <c r="E35" s="9" t="s">
        <v>21</v>
      </c>
      <c r="F35" s="10">
        <f t="shared" si="0"/>
        <v>4.8318</v>
      </c>
      <c r="G35" s="10">
        <v>0.1643</v>
      </c>
      <c r="H35" s="10">
        <v>0.48</v>
      </c>
      <c r="I35" s="10">
        <v>4.1875</v>
      </c>
      <c r="J35" s="10">
        <v>159.37</v>
      </c>
      <c r="K35" s="32">
        <v>4.1875</v>
      </c>
      <c r="L35" s="10">
        <v>159.37</v>
      </c>
      <c r="M35" s="42">
        <f t="shared" si="1"/>
        <v>0.026275334128129508</v>
      </c>
      <c r="N35" s="46">
        <v>210.9</v>
      </c>
      <c r="O35" s="91">
        <f t="shared" si="2"/>
        <v>5.541467967622514</v>
      </c>
      <c r="P35" s="91">
        <f t="shared" si="3"/>
        <v>1576.5200476877706</v>
      </c>
      <c r="Q35" s="80">
        <f t="shared" si="4"/>
        <v>332.48807805735083</v>
      </c>
      <c r="R35" s="85"/>
    </row>
    <row r="36" spans="1:18" ht="11.25">
      <c r="A36" s="163"/>
      <c r="B36" s="9">
        <v>9</v>
      </c>
      <c r="C36" s="37" t="s">
        <v>65</v>
      </c>
      <c r="D36" s="9">
        <v>9</v>
      </c>
      <c r="E36" s="9" t="s">
        <v>21</v>
      </c>
      <c r="F36" s="10">
        <f>G36+H36+I36</f>
        <v>19.502000000000002</v>
      </c>
      <c r="G36" s="10">
        <v>1.0134</v>
      </c>
      <c r="H36" s="10">
        <v>1.44</v>
      </c>
      <c r="I36" s="10">
        <v>17.0486</v>
      </c>
      <c r="J36" s="10">
        <v>635.51</v>
      </c>
      <c r="K36" s="32">
        <v>17.0486</v>
      </c>
      <c r="L36" s="10">
        <v>635.51</v>
      </c>
      <c r="M36" s="42">
        <f>K36/L36</f>
        <v>0.02682664316847886</v>
      </c>
      <c r="N36" s="46">
        <v>210.9</v>
      </c>
      <c r="O36" s="91">
        <f>M36*N36</f>
        <v>5.6577390442321915</v>
      </c>
      <c r="P36" s="91">
        <f>M36*1000*60</f>
        <v>1609.5985901087315</v>
      </c>
      <c r="Q36" s="80">
        <f>O36*60</f>
        <v>339.4643426539315</v>
      </c>
      <c r="R36" s="85"/>
    </row>
    <row r="37" spans="1:18" ht="12" thickBot="1">
      <c r="A37" s="164"/>
      <c r="B37" s="48">
        <v>10</v>
      </c>
      <c r="C37" s="69" t="s">
        <v>56</v>
      </c>
      <c r="D37" s="146">
        <v>3</v>
      </c>
      <c r="E37" s="70" t="s">
        <v>21</v>
      </c>
      <c r="F37" s="71">
        <f>G37+H37+I37</f>
        <v>5.3861</v>
      </c>
      <c r="G37" s="72">
        <v>0.4328</v>
      </c>
      <c r="H37" s="72">
        <v>0.48</v>
      </c>
      <c r="I37" s="72">
        <v>4.4733</v>
      </c>
      <c r="J37" s="72">
        <v>163.32</v>
      </c>
      <c r="K37" s="73">
        <v>4.4733</v>
      </c>
      <c r="L37" s="72">
        <v>163.32</v>
      </c>
      <c r="M37" s="42">
        <f t="shared" si="1"/>
        <v>0.02738978692138134</v>
      </c>
      <c r="N37" s="46">
        <v>210.9</v>
      </c>
      <c r="O37" s="100">
        <f t="shared" si="2"/>
        <v>5.776506061719324</v>
      </c>
      <c r="P37" s="93">
        <f t="shared" si="3"/>
        <v>1643.3872152828803</v>
      </c>
      <c r="Q37" s="82">
        <f t="shared" si="4"/>
        <v>346.5903637031595</v>
      </c>
      <c r="R37" s="85"/>
    </row>
    <row r="38" spans="1:17" ht="11.25">
      <c r="A38" s="158" t="s">
        <v>22</v>
      </c>
      <c r="B38" s="19">
        <v>1</v>
      </c>
      <c r="C38" s="38" t="s">
        <v>53</v>
      </c>
      <c r="D38" s="19">
        <v>5</v>
      </c>
      <c r="E38" s="19" t="s">
        <v>21</v>
      </c>
      <c r="F38" s="61">
        <v>0.273</v>
      </c>
      <c r="G38" s="20">
        <v>0.2849</v>
      </c>
      <c r="H38" s="20">
        <v>0.8</v>
      </c>
      <c r="I38" s="20">
        <v>8.0137</v>
      </c>
      <c r="J38" s="20">
        <v>287.6</v>
      </c>
      <c r="K38" s="31">
        <v>8.0137</v>
      </c>
      <c r="L38" s="20">
        <v>287.6</v>
      </c>
      <c r="M38" s="30">
        <f>K38/L38</f>
        <v>0.02786404728789986</v>
      </c>
      <c r="N38" s="74">
        <v>210.9</v>
      </c>
      <c r="O38" s="99">
        <f>M38*N38</f>
        <v>5.87652757301808</v>
      </c>
      <c r="P38" s="94">
        <f>M38*1000*60</f>
        <v>1671.8428372739916</v>
      </c>
      <c r="Q38" s="83">
        <f>O38*60</f>
        <v>352.5916543810848</v>
      </c>
    </row>
    <row r="39" spans="1:17" ht="11.25">
      <c r="A39" s="159"/>
      <c r="B39" s="13">
        <v>2</v>
      </c>
      <c r="C39" s="38" t="s">
        <v>41</v>
      </c>
      <c r="D39" s="13">
        <v>6</v>
      </c>
      <c r="E39" s="13" t="s">
        <v>21</v>
      </c>
      <c r="F39" s="14">
        <f>G39+H39+I39</f>
        <v>9.2446</v>
      </c>
      <c r="G39" s="14">
        <v>0.4602</v>
      </c>
      <c r="H39" s="14">
        <v>0.8</v>
      </c>
      <c r="I39" s="14">
        <v>7.9844</v>
      </c>
      <c r="J39" s="14">
        <v>285.14</v>
      </c>
      <c r="K39" s="29">
        <v>7.9844</v>
      </c>
      <c r="L39" s="14">
        <v>285.14</v>
      </c>
      <c r="M39" s="43">
        <f t="shared" si="1"/>
        <v>0.02800168338360104</v>
      </c>
      <c r="N39" s="74">
        <v>210.9</v>
      </c>
      <c r="O39" s="95">
        <f t="shared" si="2"/>
        <v>5.905555025601459</v>
      </c>
      <c r="P39" s="95">
        <f t="shared" si="3"/>
        <v>1680.1010030160624</v>
      </c>
      <c r="Q39" s="49">
        <f t="shared" si="4"/>
        <v>354.33330153608756</v>
      </c>
    </row>
    <row r="40" spans="1:17" ht="11.25">
      <c r="A40" s="159"/>
      <c r="B40" s="13">
        <v>3</v>
      </c>
      <c r="C40" s="38" t="s">
        <v>61</v>
      </c>
      <c r="D40" s="13">
        <v>6</v>
      </c>
      <c r="E40" s="13" t="s">
        <v>21</v>
      </c>
      <c r="F40" s="67">
        <f>G40+H40+I40</f>
        <v>11.314</v>
      </c>
      <c r="G40" s="14">
        <v>0.8381</v>
      </c>
      <c r="H40" s="14">
        <v>0.96</v>
      </c>
      <c r="I40" s="14">
        <v>9.5159</v>
      </c>
      <c r="J40" s="14">
        <v>337.61</v>
      </c>
      <c r="K40" s="29">
        <v>9.5159</v>
      </c>
      <c r="L40" s="14">
        <v>337.61</v>
      </c>
      <c r="M40" s="43">
        <f>K40/L40</f>
        <v>0.028186072687420394</v>
      </c>
      <c r="N40" s="74">
        <v>210.9</v>
      </c>
      <c r="O40" s="96">
        <f>M40*N40</f>
        <v>5.944442729776961</v>
      </c>
      <c r="P40" s="96">
        <f>M40*1000*60</f>
        <v>1691.1643612452237</v>
      </c>
      <c r="Q40" s="84">
        <f>O40*60</f>
        <v>356.66656378661764</v>
      </c>
    </row>
    <row r="41" spans="1:17" ht="11.25">
      <c r="A41" s="159"/>
      <c r="B41" s="13">
        <v>4</v>
      </c>
      <c r="C41" s="38" t="s">
        <v>64</v>
      </c>
      <c r="D41" s="13">
        <v>7</v>
      </c>
      <c r="E41" s="13" t="s">
        <v>21</v>
      </c>
      <c r="F41" s="14">
        <f>G41+H41+I41</f>
        <v>11.472999999999999</v>
      </c>
      <c r="G41" s="14">
        <v>0.5945</v>
      </c>
      <c r="H41" s="14">
        <v>1.12</v>
      </c>
      <c r="I41" s="14">
        <v>9.7585</v>
      </c>
      <c r="J41" s="14">
        <v>337.32</v>
      </c>
      <c r="K41" s="29">
        <v>9.7585</v>
      </c>
      <c r="L41" s="14">
        <v>337.32</v>
      </c>
      <c r="M41" s="43">
        <f t="shared" si="1"/>
        <v>0.028929503142416695</v>
      </c>
      <c r="N41" s="74">
        <v>210.9</v>
      </c>
      <c r="O41" s="95">
        <f t="shared" si="2"/>
        <v>6.101232212735681</v>
      </c>
      <c r="P41" s="95">
        <f t="shared" si="3"/>
        <v>1735.7701885450017</v>
      </c>
      <c r="Q41" s="49">
        <f t="shared" si="4"/>
        <v>366.07393276414086</v>
      </c>
    </row>
    <row r="42" spans="1:17" ht="11.25">
      <c r="A42" s="159"/>
      <c r="B42" s="13">
        <v>5</v>
      </c>
      <c r="C42" s="38" t="s">
        <v>62</v>
      </c>
      <c r="D42" s="13">
        <v>47</v>
      </c>
      <c r="E42" s="13" t="s">
        <v>21</v>
      </c>
      <c r="F42" s="67">
        <f>G42+H42+I42</f>
        <v>23.4554</v>
      </c>
      <c r="G42" s="14">
        <v>0</v>
      </c>
      <c r="H42" s="14">
        <v>0</v>
      </c>
      <c r="I42" s="14">
        <v>23.4554</v>
      </c>
      <c r="J42" s="14">
        <v>775.51</v>
      </c>
      <c r="K42" s="29">
        <v>23.4554</v>
      </c>
      <c r="L42" s="14">
        <v>775.51</v>
      </c>
      <c r="M42" s="43">
        <f t="shared" si="1"/>
        <v>0.030245129011876058</v>
      </c>
      <c r="N42" s="74">
        <v>210.9</v>
      </c>
      <c r="O42" s="96">
        <f t="shared" si="2"/>
        <v>6.378697708604661</v>
      </c>
      <c r="P42" s="96">
        <f t="shared" si="3"/>
        <v>1814.7077407125635</v>
      </c>
      <c r="Q42" s="84">
        <f t="shared" si="4"/>
        <v>382.72186251627966</v>
      </c>
    </row>
    <row r="43" spans="1:17" ht="11.25">
      <c r="A43" s="159"/>
      <c r="B43" s="13">
        <v>6</v>
      </c>
      <c r="C43" s="38" t="s">
        <v>44</v>
      </c>
      <c r="D43" s="13">
        <v>12</v>
      </c>
      <c r="E43" s="13" t="s">
        <v>21</v>
      </c>
      <c r="F43" s="14">
        <f t="shared" si="0"/>
        <v>18.3</v>
      </c>
      <c r="G43" s="14">
        <v>1.5284</v>
      </c>
      <c r="H43" s="14">
        <v>0</v>
      </c>
      <c r="I43" s="14">
        <v>16.7716</v>
      </c>
      <c r="J43" s="14">
        <v>529.6</v>
      </c>
      <c r="K43" s="29">
        <v>16.7716</v>
      </c>
      <c r="L43" s="14">
        <v>529.6</v>
      </c>
      <c r="M43" s="43">
        <f t="shared" si="1"/>
        <v>0.031668429003021144</v>
      </c>
      <c r="N43" s="74">
        <v>210.9</v>
      </c>
      <c r="O43" s="95">
        <f t="shared" si="2"/>
        <v>6.67887167673716</v>
      </c>
      <c r="P43" s="95">
        <f t="shared" si="3"/>
        <v>1900.1057401812686</v>
      </c>
      <c r="Q43" s="49">
        <f t="shared" si="4"/>
        <v>400.7323006042296</v>
      </c>
    </row>
    <row r="44" spans="1:17" ht="11.25">
      <c r="A44" s="159"/>
      <c r="B44" s="13">
        <v>7</v>
      </c>
      <c r="C44" s="38" t="s">
        <v>43</v>
      </c>
      <c r="D44" s="108">
        <v>5</v>
      </c>
      <c r="E44" s="13" t="s">
        <v>21</v>
      </c>
      <c r="F44" s="67">
        <f t="shared" si="0"/>
        <v>7.3</v>
      </c>
      <c r="G44" s="14">
        <v>0.2849</v>
      </c>
      <c r="H44" s="14">
        <v>0.8</v>
      </c>
      <c r="I44" s="14">
        <v>6.2151</v>
      </c>
      <c r="J44" s="14">
        <v>192.6</v>
      </c>
      <c r="K44" s="29">
        <v>6.2151</v>
      </c>
      <c r="L44" s="14">
        <v>192.6</v>
      </c>
      <c r="M44" s="43">
        <f t="shared" si="1"/>
        <v>0.03226947040498442</v>
      </c>
      <c r="N44" s="74">
        <v>210.9</v>
      </c>
      <c r="O44" s="95">
        <f t="shared" si="2"/>
        <v>6.805631308411215</v>
      </c>
      <c r="P44" s="96">
        <f t="shared" si="3"/>
        <v>1936.1682242990655</v>
      </c>
      <c r="Q44" s="84">
        <f t="shared" si="4"/>
        <v>408.33787850467286</v>
      </c>
    </row>
    <row r="45" spans="1:17" ht="11.25">
      <c r="A45" s="159"/>
      <c r="B45" s="13">
        <v>8</v>
      </c>
      <c r="C45" s="38" t="s">
        <v>51</v>
      </c>
      <c r="D45" s="13">
        <v>9</v>
      </c>
      <c r="E45" s="13" t="s">
        <v>21</v>
      </c>
      <c r="F45" s="68">
        <f t="shared" si="0"/>
        <v>10.5146</v>
      </c>
      <c r="G45" s="14">
        <v>0.969</v>
      </c>
      <c r="H45" s="14">
        <v>0</v>
      </c>
      <c r="I45" s="14">
        <v>9.5456</v>
      </c>
      <c r="J45" s="14">
        <v>285.09</v>
      </c>
      <c r="K45" s="29">
        <v>9.5456</v>
      </c>
      <c r="L45" s="14">
        <v>285.09</v>
      </c>
      <c r="M45" s="43">
        <f t="shared" si="1"/>
        <v>0.03348275983022905</v>
      </c>
      <c r="N45" s="74">
        <v>210.9</v>
      </c>
      <c r="O45" s="95">
        <f t="shared" si="2"/>
        <v>7.061514048195307</v>
      </c>
      <c r="P45" s="95">
        <f t="shared" si="3"/>
        <v>2008.965589813743</v>
      </c>
      <c r="Q45" s="49">
        <f t="shared" si="4"/>
        <v>423.69084289171843</v>
      </c>
    </row>
    <row r="46" spans="1:17" ht="11.25">
      <c r="A46" s="159"/>
      <c r="B46" s="13">
        <v>9</v>
      </c>
      <c r="C46" s="38" t="s">
        <v>45</v>
      </c>
      <c r="D46" s="13">
        <v>4</v>
      </c>
      <c r="E46" s="13" t="s">
        <v>21</v>
      </c>
      <c r="F46" s="14">
        <f t="shared" si="0"/>
        <v>6.556</v>
      </c>
      <c r="G46" s="14">
        <v>0.2191</v>
      </c>
      <c r="H46" s="14">
        <v>0.64</v>
      </c>
      <c r="I46" s="14">
        <v>5.6969</v>
      </c>
      <c r="J46" s="14">
        <v>156.81</v>
      </c>
      <c r="K46" s="29">
        <v>5.6969</v>
      </c>
      <c r="L46" s="14">
        <v>156.81</v>
      </c>
      <c r="M46" s="43">
        <f t="shared" si="1"/>
        <v>0.0363299534468465</v>
      </c>
      <c r="N46" s="74">
        <v>210.9</v>
      </c>
      <c r="O46" s="95">
        <f t="shared" si="2"/>
        <v>7.661987181939928</v>
      </c>
      <c r="P46" s="95">
        <f t="shared" si="3"/>
        <v>2179.79720681079</v>
      </c>
      <c r="Q46" s="49">
        <f t="shared" si="4"/>
        <v>459.71923091639565</v>
      </c>
    </row>
    <row r="47" spans="1:17" ht="12" thickBot="1">
      <c r="A47" s="160"/>
      <c r="B47" s="15">
        <v>10</v>
      </c>
      <c r="C47" s="50" t="s">
        <v>55</v>
      </c>
      <c r="D47" s="15">
        <v>4</v>
      </c>
      <c r="E47" s="15" t="s">
        <v>21</v>
      </c>
      <c r="F47" s="62">
        <f t="shared" si="0"/>
        <v>5.4489</v>
      </c>
      <c r="G47" s="51">
        <v>0.115</v>
      </c>
      <c r="H47" s="51">
        <v>0.48</v>
      </c>
      <c r="I47" s="51">
        <v>4.8539</v>
      </c>
      <c r="J47" s="51">
        <v>113.39</v>
      </c>
      <c r="K47" s="52">
        <v>4.8539</v>
      </c>
      <c r="L47" s="51">
        <v>113.39</v>
      </c>
      <c r="M47" s="77">
        <f t="shared" si="1"/>
        <v>0.04280712584884029</v>
      </c>
      <c r="N47" s="74">
        <v>210.9</v>
      </c>
      <c r="O47" s="97">
        <f t="shared" si="2"/>
        <v>9.028022841520418</v>
      </c>
      <c r="P47" s="97">
        <f t="shared" si="3"/>
        <v>2568.4275509304175</v>
      </c>
      <c r="Q47" s="53">
        <f t="shared" si="4"/>
        <v>541.681370491225</v>
      </c>
    </row>
    <row r="48" ht="16.5" customHeight="1">
      <c r="O48" s="139"/>
    </row>
    <row r="49" spans="1:17" ht="15.75" customHeight="1">
      <c r="A49" s="21"/>
      <c r="B49" s="22" t="s">
        <v>2</v>
      </c>
      <c r="C49" s="23"/>
      <c r="D49" s="23"/>
      <c r="E49" s="22"/>
      <c r="Q49" s="139"/>
    </row>
    <row r="50" spans="1:5" ht="12.75">
      <c r="A50" s="24"/>
      <c r="B50" s="25" t="s">
        <v>3</v>
      </c>
      <c r="C50" s="26" t="s">
        <v>37</v>
      </c>
      <c r="D50" s="26"/>
      <c r="E50" s="22"/>
    </row>
    <row r="51" spans="1:5" ht="13.5" customHeight="1">
      <c r="A51" s="24"/>
      <c r="B51" s="25" t="s">
        <v>4</v>
      </c>
      <c r="C51" s="27" t="s">
        <v>19</v>
      </c>
      <c r="D51" s="27"/>
      <c r="E51" s="22"/>
    </row>
  </sheetData>
  <sheetProtection/>
  <mergeCells count="21">
    <mergeCell ref="A38:A47"/>
    <mergeCell ref="A5:A7"/>
    <mergeCell ref="A28:A37"/>
    <mergeCell ref="A18:A27"/>
    <mergeCell ref="A8:A17"/>
    <mergeCell ref="P5:P6"/>
    <mergeCell ref="E5:E6"/>
    <mergeCell ref="D5:D6"/>
    <mergeCell ref="A1:F1"/>
    <mergeCell ref="B5:B7"/>
    <mergeCell ref="L5:L6"/>
    <mergeCell ref="K5:K6"/>
    <mergeCell ref="F5:I5"/>
    <mergeCell ref="C5:C7"/>
    <mergeCell ref="A3:E3"/>
    <mergeCell ref="A4:O4"/>
    <mergeCell ref="N5:N6"/>
    <mergeCell ref="Q5:Q6"/>
    <mergeCell ref="O5:O6"/>
    <mergeCell ref="J5:J6"/>
    <mergeCell ref="M5:M6"/>
  </mergeCells>
  <printOptions/>
  <pageMargins left="0.35433070866141736" right="0.35433070866141736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NS</cp:lastModifiedBy>
  <cp:lastPrinted>2013-04-09T09:35:06Z</cp:lastPrinted>
  <dcterms:created xsi:type="dcterms:W3CDTF">2007-12-03T08:09:16Z</dcterms:created>
  <dcterms:modified xsi:type="dcterms:W3CDTF">2013-04-15T09:30:22Z</dcterms:modified>
  <cp:category/>
  <cp:version/>
  <cp:contentType/>
  <cp:contentStatus/>
</cp:coreProperties>
</file>